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19" activeTab="4"/>
  </bookViews>
  <sheets>
    <sheet name="Левый б. Ленинск.р-н" sheetId="1" r:id="rId1"/>
    <sheet name="Правый б. Ленинск.р-н" sheetId="2" r:id="rId2"/>
    <sheet name="Правобережный р-н" sheetId="3" r:id="rId3"/>
    <sheet name="Левый б. Ордж.р-н" sheetId="4" r:id="rId4"/>
    <sheet name="Правый б. Ордж.р-н" sheetId="5" r:id="rId5"/>
    <sheet name="Лист1" sheetId="6" r:id="rId6"/>
  </sheets>
  <definedNames>
    <definedName name="_xlnm.Print_Area" localSheetId="0">'Левый б. Ленинск.р-н'!$A$1:$H$26</definedName>
    <definedName name="_xlnm.Print_Area" localSheetId="3">'Левый б. Ордж.р-н'!$A$1:$H$26</definedName>
    <definedName name="_xlnm.Print_Area" localSheetId="2">'Правобережный р-н'!$A$1:$H$26</definedName>
    <definedName name="_xlnm.Print_Area" localSheetId="1">'Правый б. Ленинск.р-н'!$A$1:$H$26</definedName>
    <definedName name="_xlnm.Print_Area" localSheetId="4">'Правый б. Ордж.р-н'!$A$1:$H$26</definedName>
  </definedNames>
  <calcPr fullCalcOnLoad="1"/>
</workbook>
</file>

<file path=xl/sharedStrings.xml><?xml version="1.0" encoding="utf-8"?>
<sst xmlns="http://schemas.openxmlformats.org/spreadsheetml/2006/main" count="155" uniqueCount="39">
  <si>
    <t>Тип</t>
  </si>
  <si>
    <t>Палатки по продаже продукции общественного питания (летние кафе)</t>
  </si>
  <si>
    <t>от более 50 квадратных метров до 75 квадратных метров включительно</t>
  </si>
  <si>
    <t>от более 75 квадратных метров до 100 квадратных метров включительно</t>
  </si>
  <si>
    <t>от более 100 квадратных метров до 150 квадратных метров включительно</t>
  </si>
  <si>
    <t>от более 150 квадратных метров до 200 квадратных метров включительно</t>
  </si>
  <si>
    <t>от более 200 квадратных метров до 300 квадратных метров включительно</t>
  </si>
  <si>
    <t>от 300 квадратных метров до 400 квадратных метров</t>
  </si>
  <si>
    <t>от более 400 квадратных метров до 500 квадратных метров включительно</t>
  </si>
  <si>
    <t>от более 500 квадратных метров до 600 квадратных метров включительно</t>
  </si>
  <si>
    <t>более 600 квадратных метров</t>
  </si>
  <si>
    <t>Прочие нестационарные торговые объекты</t>
  </si>
  <si>
    <t>от более 300 квадратных метров до 400 квадратных метров включительно</t>
  </si>
  <si>
    <t>от более 600 квадратных метров до 700 квадратных метров включительно</t>
  </si>
  <si>
    <t>от более 700 квадратных метров до 800 квадратных метров включительно</t>
  </si>
  <si>
    <t>более 800 квадратных метров</t>
  </si>
  <si>
    <t>Коэффициент типа торгового объекта (К тип)</t>
  </si>
  <si>
    <t>Кадастровая стоимость 1 кв.м. земли (С)</t>
  </si>
  <si>
    <t>размер платежа по 1 варианту (кад. стоимость 1кв.м.* площадь зем.участка), (руб.)</t>
  </si>
  <si>
    <t>разница, (руб)</t>
  </si>
  <si>
    <t>Коэф. месторасполож. (К мест)</t>
  </si>
  <si>
    <t>предварительный коэф. инфляции на 2017г        (К ипц)</t>
  </si>
  <si>
    <t>предварительный коэф. инфляции на 2017г    (К ипц)</t>
  </si>
  <si>
    <t>Коэф. месторасполож.               (К мест)</t>
  </si>
  <si>
    <t>Коэф. месторасполож.                  (К мест)</t>
  </si>
  <si>
    <t>Коэффициент типа торгового объекта                      (К тип)</t>
  </si>
  <si>
    <t>разница,                                       (руб)</t>
  </si>
  <si>
    <t>разница,                                            (руб)</t>
  </si>
  <si>
    <t>разница,                                                 руб)</t>
  </si>
  <si>
    <t>разница,                                   (руб)</t>
  </si>
  <si>
    <t>Левый берег Ленинского р-на</t>
  </si>
  <si>
    <t>Правый берег Ленинского р-на</t>
  </si>
  <si>
    <t>Правобережный район города</t>
  </si>
  <si>
    <t>Левый берег Ордж. р-на</t>
  </si>
  <si>
    <t>Правый берег Ордж. р-на</t>
  </si>
  <si>
    <t>размер платежа в год по  варианту, вынесенному на публичные консультации, руб.                     ( S )</t>
  </si>
  <si>
    <t xml:space="preserve">размер платежа в год по  варианту, вынесенному на публичные консультации, руб.        </t>
  </si>
  <si>
    <t>размер платежа в год по  варианту, вынесенному на публичные консультации, руб.                                              ( S )</t>
  </si>
  <si>
    <t>размер платежа в год по  варианту, вынесенному на публичные консультации, руб.                                    ( S 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</si>
</sst>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164" fontId="0" fillId="0" borderId="10" xfId="58" applyFont="1" applyBorder="1" applyAlignment="1">
      <alignment/>
    </xf>
    <xf numFmtId="0" fontId="0" fillId="0" borderId="10" xfId="0" applyBorder="1" applyAlignment="1">
      <alignment horizontal="center"/>
    </xf>
    <xf numFmtId="4" fontId="0" fillId="5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70.7109375" style="0" customWidth="1"/>
    <col min="2" max="2" width="15.57421875" style="0" customWidth="1"/>
    <col min="3" max="3" width="17.421875" style="0" customWidth="1"/>
    <col min="4" max="4" width="16.421875" style="1" customWidth="1"/>
    <col min="5" max="5" width="16.140625" style="0" customWidth="1"/>
    <col min="6" max="6" width="18.57421875" style="0" customWidth="1"/>
    <col min="7" max="7" width="20.140625" style="0" customWidth="1"/>
    <col min="8" max="8" width="15.00390625" style="0" customWidth="1"/>
  </cols>
  <sheetData>
    <row r="1" ht="15">
      <c r="E1" s="11" t="s">
        <v>30</v>
      </c>
    </row>
    <row r="2" spans="1:8" ht="47.25" customHeight="1">
      <c r="A2" s="16" t="s">
        <v>0</v>
      </c>
      <c r="B2" s="16" t="s">
        <v>17</v>
      </c>
      <c r="C2" s="16" t="s">
        <v>21</v>
      </c>
      <c r="D2" s="16" t="s">
        <v>25</v>
      </c>
      <c r="E2" s="16" t="s">
        <v>24</v>
      </c>
      <c r="F2" s="12" t="s">
        <v>38</v>
      </c>
      <c r="G2" s="13" t="s">
        <v>18</v>
      </c>
      <c r="H2" s="16" t="s">
        <v>29</v>
      </c>
    </row>
    <row r="3" spans="1:8" ht="12.75" customHeight="1">
      <c r="A3" s="16"/>
      <c r="B3" s="16"/>
      <c r="C3" s="16"/>
      <c r="D3" s="16"/>
      <c r="E3" s="21"/>
      <c r="F3" s="12"/>
      <c r="G3" s="14"/>
      <c r="H3" s="16"/>
    </row>
    <row r="4" spans="1:8" ht="29.25" customHeight="1">
      <c r="A4" s="16"/>
      <c r="B4" s="16"/>
      <c r="C4" s="16"/>
      <c r="D4" s="16"/>
      <c r="E4" s="21"/>
      <c r="F4" s="12"/>
      <c r="G4" s="15"/>
      <c r="H4" s="16"/>
    </row>
    <row r="5" spans="1:8" ht="30.75" customHeight="1">
      <c r="A5" s="17" t="s">
        <v>1</v>
      </c>
      <c r="B5" s="18"/>
      <c r="C5" s="18"/>
      <c r="D5" s="18"/>
      <c r="E5" s="18"/>
      <c r="F5" s="18"/>
      <c r="G5" s="18"/>
      <c r="H5" s="19"/>
    </row>
    <row r="6" spans="1:8" ht="15">
      <c r="A6" s="4" t="s">
        <v>2</v>
      </c>
      <c r="B6" s="6">
        <v>3734.4</v>
      </c>
      <c r="C6" s="6">
        <v>1.063</v>
      </c>
      <c r="D6" s="6">
        <v>10</v>
      </c>
      <c r="E6" s="6">
        <v>0.08</v>
      </c>
      <c r="F6" s="7">
        <f>B6*C6*D6*E6</f>
        <v>3175.73376</v>
      </c>
      <c r="G6" s="5">
        <f>B6*75</f>
        <v>280080</v>
      </c>
      <c r="H6" s="3">
        <f>F6-G6</f>
        <v>-276904.26624</v>
      </c>
    </row>
    <row r="7" spans="1:8" ht="15">
      <c r="A7" s="4" t="s">
        <v>3</v>
      </c>
      <c r="B7" s="6">
        <v>3734.4</v>
      </c>
      <c r="C7" s="6">
        <v>1.063</v>
      </c>
      <c r="D7" s="6">
        <v>15</v>
      </c>
      <c r="E7" s="6">
        <v>0.08</v>
      </c>
      <c r="F7" s="7">
        <f aca="true" t="shared" si="0" ref="F7:F12">B7*C7*D7*E7</f>
        <v>4763.600640000001</v>
      </c>
      <c r="G7" s="5">
        <f>B7*100</f>
        <v>373440</v>
      </c>
      <c r="H7" s="3">
        <f aca="true" t="shared" si="1" ref="H7:H26">F7-G7</f>
        <v>-368676.39936</v>
      </c>
    </row>
    <row r="8" spans="1:8" ht="30">
      <c r="A8" s="4" t="s">
        <v>4</v>
      </c>
      <c r="B8" s="6">
        <v>3734.4</v>
      </c>
      <c r="C8" s="6">
        <v>1.063</v>
      </c>
      <c r="D8" s="6">
        <v>20</v>
      </c>
      <c r="E8" s="6">
        <v>0.08</v>
      </c>
      <c r="F8" s="7">
        <f t="shared" si="0"/>
        <v>6351.46752</v>
      </c>
      <c r="G8" s="5">
        <f>B8*150</f>
        <v>560160</v>
      </c>
      <c r="H8" s="3">
        <f t="shared" si="1"/>
        <v>-553808.53248</v>
      </c>
    </row>
    <row r="9" spans="1:8" ht="30">
      <c r="A9" s="4" t="s">
        <v>5</v>
      </c>
      <c r="B9" s="6">
        <v>3734.4</v>
      </c>
      <c r="C9" s="6">
        <v>1.063</v>
      </c>
      <c r="D9" s="6">
        <v>25</v>
      </c>
      <c r="E9" s="6">
        <v>0.08</v>
      </c>
      <c r="F9" s="7">
        <f t="shared" si="0"/>
        <v>7939.3344</v>
      </c>
      <c r="G9" s="5">
        <f>B9*200</f>
        <v>746880</v>
      </c>
      <c r="H9" s="3">
        <f t="shared" si="1"/>
        <v>-738940.6656</v>
      </c>
    </row>
    <row r="10" spans="1:8" ht="30">
      <c r="A10" s="4" t="s">
        <v>6</v>
      </c>
      <c r="B10" s="6">
        <v>3734.4</v>
      </c>
      <c r="C10" s="6">
        <v>1.063</v>
      </c>
      <c r="D10" s="6">
        <v>30</v>
      </c>
      <c r="E10" s="6">
        <v>0.08</v>
      </c>
      <c r="F10" s="7">
        <f t="shared" si="0"/>
        <v>9527.201280000001</v>
      </c>
      <c r="G10" s="5">
        <f>B10*300</f>
        <v>1120320</v>
      </c>
      <c r="H10" s="3">
        <f t="shared" si="1"/>
        <v>-1110792.79872</v>
      </c>
    </row>
    <row r="11" spans="1:8" ht="15">
      <c r="A11" s="4" t="s">
        <v>7</v>
      </c>
      <c r="B11" s="6">
        <v>3734.4</v>
      </c>
      <c r="C11" s="6">
        <v>1.063</v>
      </c>
      <c r="D11" s="6">
        <v>35</v>
      </c>
      <c r="E11" s="6">
        <v>0.08</v>
      </c>
      <c r="F11" s="7">
        <f t="shared" si="0"/>
        <v>11115.068159999999</v>
      </c>
      <c r="G11" s="5">
        <f>B11*400</f>
        <v>1493760</v>
      </c>
      <c r="H11" s="3">
        <f t="shared" si="1"/>
        <v>-1482644.93184</v>
      </c>
    </row>
    <row r="12" spans="1:8" ht="30">
      <c r="A12" s="4" t="s">
        <v>8</v>
      </c>
      <c r="B12" s="6">
        <v>3734.4</v>
      </c>
      <c r="C12" s="6">
        <v>1.063</v>
      </c>
      <c r="D12" s="6">
        <v>40</v>
      </c>
      <c r="E12" s="6">
        <v>0.08</v>
      </c>
      <c r="F12" s="7">
        <f t="shared" si="0"/>
        <v>12702.93504</v>
      </c>
      <c r="G12" s="5">
        <f>B12*500</f>
        <v>1867200</v>
      </c>
      <c r="H12" s="3">
        <f t="shared" si="1"/>
        <v>-1854497.06496</v>
      </c>
    </row>
    <row r="13" spans="1:8" ht="30">
      <c r="A13" s="4" t="s">
        <v>9</v>
      </c>
      <c r="B13" s="6">
        <v>3734.4</v>
      </c>
      <c r="C13" s="6">
        <v>1.063</v>
      </c>
      <c r="D13" s="6">
        <v>45</v>
      </c>
      <c r="E13" s="6">
        <v>0.08</v>
      </c>
      <c r="F13" s="7">
        <f>B13*C13*D13*E13</f>
        <v>14290.80192</v>
      </c>
      <c r="G13" s="5">
        <f>B13*600</f>
        <v>2240640</v>
      </c>
      <c r="H13" s="3">
        <f t="shared" si="1"/>
        <v>-2226349.19808</v>
      </c>
    </row>
    <row r="14" spans="1:8" ht="15">
      <c r="A14" s="4" t="s">
        <v>10</v>
      </c>
      <c r="B14" s="6">
        <v>3734.4</v>
      </c>
      <c r="C14" s="6">
        <v>1.063</v>
      </c>
      <c r="D14" s="6">
        <v>50</v>
      </c>
      <c r="E14" s="6">
        <v>0.08</v>
      </c>
      <c r="F14" s="7">
        <f>B14*C14*D14*E14</f>
        <v>15878.6688</v>
      </c>
      <c r="G14" s="5">
        <f>B14*700</f>
        <v>2614080</v>
      </c>
      <c r="H14" s="3">
        <f t="shared" si="1"/>
        <v>-2598201.3312</v>
      </c>
    </row>
    <row r="15" spans="1:8" ht="29.25" customHeight="1">
      <c r="A15" s="20" t="s">
        <v>11</v>
      </c>
      <c r="B15" s="20"/>
      <c r="C15" s="20"/>
      <c r="D15" s="20"/>
      <c r="E15" s="20"/>
      <c r="F15" s="20"/>
      <c r="G15" s="20"/>
      <c r="H15" s="20"/>
    </row>
    <row r="16" spans="1:8" ht="15">
      <c r="A16" s="4" t="s">
        <v>2</v>
      </c>
      <c r="B16" s="6">
        <v>3734.4</v>
      </c>
      <c r="C16" s="6">
        <v>1.063</v>
      </c>
      <c r="D16" s="6">
        <v>15</v>
      </c>
      <c r="E16" s="6">
        <v>0.08</v>
      </c>
      <c r="F16" s="7">
        <f aca="true" t="shared" si="2" ref="F16:F26">B16*C16*D16*E16</f>
        <v>4763.600640000001</v>
      </c>
      <c r="G16" s="5">
        <f>B16*75</f>
        <v>280080</v>
      </c>
      <c r="H16" s="3">
        <f t="shared" si="1"/>
        <v>-275316.39936</v>
      </c>
    </row>
    <row r="17" spans="1:8" ht="15">
      <c r="A17" s="4" t="s">
        <v>3</v>
      </c>
      <c r="B17" s="6">
        <v>3734.4</v>
      </c>
      <c r="C17" s="6">
        <v>1.063</v>
      </c>
      <c r="D17" s="6">
        <v>20</v>
      </c>
      <c r="E17" s="6">
        <v>0.08</v>
      </c>
      <c r="F17" s="7">
        <f t="shared" si="2"/>
        <v>6351.46752</v>
      </c>
      <c r="G17" s="5">
        <f>B17*100</f>
        <v>373440</v>
      </c>
      <c r="H17" s="3">
        <f t="shared" si="1"/>
        <v>-367088.53248</v>
      </c>
    </row>
    <row r="18" spans="1:8" ht="30">
      <c r="A18" s="4" t="s">
        <v>4</v>
      </c>
      <c r="B18" s="6">
        <v>3734.4</v>
      </c>
      <c r="C18" s="6">
        <v>1.063</v>
      </c>
      <c r="D18" s="6">
        <v>25</v>
      </c>
      <c r="E18" s="6">
        <v>0.08</v>
      </c>
      <c r="F18" s="7">
        <f t="shared" si="2"/>
        <v>7939.3344</v>
      </c>
      <c r="G18" s="5">
        <f>B18*150</f>
        <v>560160</v>
      </c>
      <c r="H18" s="3">
        <f t="shared" si="1"/>
        <v>-552220.6656</v>
      </c>
    </row>
    <row r="19" spans="1:8" ht="30">
      <c r="A19" s="4" t="s">
        <v>5</v>
      </c>
      <c r="B19" s="6">
        <v>3734.4</v>
      </c>
      <c r="C19" s="6">
        <v>1.063</v>
      </c>
      <c r="D19" s="6">
        <v>30</v>
      </c>
      <c r="E19" s="6">
        <v>0.08</v>
      </c>
      <c r="F19" s="7">
        <f t="shared" si="2"/>
        <v>9527.201280000001</v>
      </c>
      <c r="G19" s="5">
        <f>B19*200</f>
        <v>746880</v>
      </c>
      <c r="H19" s="3">
        <f t="shared" si="1"/>
        <v>-737352.79872</v>
      </c>
    </row>
    <row r="20" spans="1:8" ht="30">
      <c r="A20" s="4" t="s">
        <v>6</v>
      </c>
      <c r="B20" s="6">
        <v>3734.4</v>
      </c>
      <c r="C20" s="6">
        <v>1.063</v>
      </c>
      <c r="D20" s="6">
        <v>35</v>
      </c>
      <c r="E20" s="6">
        <v>0.08</v>
      </c>
      <c r="F20" s="7">
        <f t="shared" si="2"/>
        <v>11115.068159999999</v>
      </c>
      <c r="G20" s="5">
        <f>B20*300</f>
        <v>1120320</v>
      </c>
      <c r="H20" s="3">
        <f t="shared" si="1"/>
        <v>-1109204.93184</v>
      </c>
    </row>
    <row r="21" spans="1:8" ht="30">
      <c r="A21" s="4" t="s">
        <v>12</v>
      </c>
      <c r="B21" s="6">
        <v>3734.4</v>
      </c>
      <c r="C21" s="6">
        <v>1.063</v>
      </c>
      <c r="D21" s="6">
        <v>40</v>
      </c>
      <c r="E21" s="6">
        <v>0.08</v>
      </c>
      <c r="F21" s="7">
        <f t="shared" si="2"/>
        <v>12702.93504</v>
      </c>
      <c r="G21" s="5">
        <f>B21*400</f>
        <v>1493760</v>
      </c>
      <c r="H21" s="3">
        <f t="shared" si="1"/>
        <v>-1481057.06496</v>
      </c>
    </row>
    <row r="22" spans="1:8" ht="30">
      <c r="A22" s="4" t="s">
        <v>8</v>
      </c>
      <c r="B22" s="6">
        <v>3734.4</v>
      </c>
      <c r="C22" s="6">
        <v>1.063</v>
      </c>
      <c r="D22" s="6">
        <v>45</v>
      </c>
      <c r="E22" s="6">
        <v>0.08</v>
      </c>
      <c r="F22" s="7">
        <f t="shared" si="2"/>
        <v>14290.80192</v>
      </c>
      <c r="G22" s="5">
        <f>B22*500</f>
        <v>1867200</v>
      </c>
      <c r="H22" s="3">
        <f t="shared" si="1"/>
        <v>-1852909.19808</v>
      </c>
    </row>
    <row r="23" spans="1:8" ht="30">
      <c r="A23" s="4" t="s">
        <v>9</v>
      </c>
      <c r="B23" s="6">
        <v>3734.4</v>
      </c>
      <c r="C23" s="6">
        <v>1.063</v>
      </c>
      <c r="D23" s="6">
        <v>50</v>
      </c>
      <c r="E23" s="6">
        <v>0.08</v>
      </c>
      <c r="F23" s="7">
        <f t="shared" si="2"/>
        <v>15878.6688</v>
      </c>
      <c r="G23" s="5">
        <f>B23*600</f>
        <v>2240640</v>
      </c>
      <c r="H23" s="3">
        <f t="shared" si="1"/>
        <v>-2224761.3312</v>
      </c>
    </row>
    <row r="24" spans="1:8" ht="30">
      <c r="A24" s="4" t="s">
        <v>13</v>
      </c>
      <c r="B24" s="6">
        <v>3734.4</v>
      </c>
      <c r="C24" s="6">
        <v>1.063</v>
      </c>
      <c r="D24" s="6">
        <v>60</v>
      </c>
      <c r="E24" s="6">
        <v>0.08</v>
      </c>
      <c r="F24" s="7">
        <f t="shared" si="2"/>
        <v>19054.402560000002</v>
      </c>
      <c r="G24" s="5">
        <f>B24*700</f>
        <v>2614080</v>
      </c>
      <c r="H24" s="3">
        <f t="shared" si="1"/>
        <v>-2595025.59744</v>
      </c>
    </row>
    <row r="25" spans="1:8" ht="30">
      <c r="A25" s="4" t="s">
        <v>14</v>
      </c>
      <c r="B25" s="6">
        <v>3734.4</v>
      </c>
      <c r="C25" s="6">
        <v>1.063</v>
      </c>
      <c r="D25" s="6">
        <v>80</v>
      </c>
      <c r="E25" s="6">
        <v>0.08</v>
      </c>
      <c r="F25" s="7">
        <f t="shared" si="2"/>
        <v>25405.87008</v>
      </c>
      <c r="G25" s="5">
        <f>B25*800</f>
        <v>2987520</v>
      </c>
      <c r="H25" s="3">
        <f t="shared" si="1"/>
        <v>-2962114.12992</v>
      </c>
    </row>
    <row r="26" spans="1:8" ht="15">
      <c r="A26" s="4" t="s">
        <v>15</v>
      </c>
      <c r="B26" s="6">
        <v>3734.4</v>
      </c>
      <c r="C26" s="6">
        <v>1.063</v>
      </c>
      <c r="D26" s="6">
        <v>100</v>
      </c>
      <c r="E26" s="6">
        <v>0.08</v>
      </c>
      <c r="F26" s="7">
        <f t="shared" si="2"/>
        <v>31757.3376</v>
      </c>
      <c r="G26" s="5">
        <f>B26*900</f>
        <v>3360960</v>
      </c>
      <c r="H26" s="3">
        <f t="shared" si="1"/>
        <v>-3329202.6624</v>
      </c>
    </row>
  </sheetData>
  <sheetProtection/>
  <mergeCells count="10">
    <mergeCell ref="F2:F4"/>
    <mergeCell ref="G2:G4"/>
    <mergeCell ref="H2:H4"/>
    <mergeCell ref="A5:H5"/>
    <mergeCell ref="A15:H15"/>
    <mergeCell ref="A2:A4"/>
    <mergeCell ref="B2:B4"/>
    <mergeCell ref="C2:C4"/>
    <mergeCell ref="D2:D4"/>
    <mergeCell ref="E2:E4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69.00390625" style="0" customWidth="1"/>
    <col min="2" max="2" width="17.140625" style="0" customWidth="1"/>
    <col min="3" max="3" width="18.7109375" style="0" customWidth="1"/>
    <col min="4" max="4" width="16.8515625" style="1" customWidth="1"/>
    <col min="5" max="5" width="16.7109375" style="0" customWidth="1"/>
    <col min="6" max="6" width="18.421875" style="0" customWidth="1"/>
    <col min="7" max="7" width="19.00390625" style="0" customWidth="1"/>
    <col min="8" max="8" width="15.8515625" style="0" customWidth="1"/>
  </cols>
  <sheetData>
    <row r="1" ht="15">
      <c r="E1" s="11" t="s">
        <v>31</v>
      </c>
    </row>
    <row r="2" spans="1:8" ht="47.25" customHeight="1">
      <c r="A2" s="16" t="s">
        <v>0</v>
      </c>
      <c r="B2" s="16" t="s">
        <v>17</v>
      </c>
      <c r="C2" s="16" t="s">
        <v>21</v>
      </c>
      <c r="D2" s="16" t="s">
        <v>25</v>
      </c>
      <c r="E2" s="16" t="s">
        <v>24</v>
      </c>
      <c r="F2" s="12" t="s">
        <v>37</v>
      </c>
      <c r="G2" s="13" t="s">
        <v>18</v>
      </c>
      <c r="H2" s="16" t="s">
        <v>28</v>
      </c>
    </row>
    <row r="3" spans="1:8" ht="12.75" customHeight="1">
      <c r="A3" s="16"/>
      <c r="B3" s="16"/>
      <c r="C3" s="16"/>
      <c r="D3" s="16"/>
      <c r="E3" s="21"/>
      <c r="F3" s="12"/>
      <c r="G3" s="14"/>
      <c r="H3" s="16"/>
    </row>
    <row r="4" spans="1:8" ht="29.25" customHeight="1">
      <c r="A4" s="16"/>
      <c r="B4" s="16"/>
      <c r="C4" s="16"/>
      <c r="D4" s="16"/>
      <c r="E4" s="21"/>
      <c r="F4" s="12"/>
      <c r="G4" s="15"/>
      <c r="H4" s="16"/>
    </row>
    <row r="5" spans="1:8" ht="30.75" customHeight="1">
      <c r="A5" s="17" t="s">
        <v>1</v>
      </c>
      <c r="B5" s="18"/>
      <c r="C5" s="18"/>
      <c r="D5" s="18"/>
      <c r="E5" s="18"/>
      <c r="F5" s="18"/>
      <c r="G5" s="18"/>
      <c r="H5" s="19"/>
    </row>
    <row r="6" spans="1:8" ht="15">
      <c r="A6" s="4" t="s">
        <v>2</v>
      </c>
      <c r="B6" s="6">
        <v>3734.4</v>
      </c>
      <c r="C6" s="6">
        <v>1.063</v>
      </c>
      <c r="D6" s="6">
        <v>10</v>
      </c>
      <c r="E6" s="6">
        <v>1.11</v>
      </c>
      <c r="F6" s="7">
        <f>B6*C6*D6*E6</f>
        <v>44063.30592</v>
      </c>
      <c r="G6" s="5">
        <f>B6*75</f>
        <v>280080</v>
      </c>
      <c r="H6" s="3">
        <f>F6-G6</f>
        <v>-236016.69408</v>
      </c>
    </row>
    <row r="7" spans="1:8" ht="30">
      <c r="A7" s="4" t="s">
        <v>3</v>
      </c>
      <c r="B7" s="6">
        <v>3734.4</v>
      </c>
      <c r="C7" s="6">
        <v>1.063</v>
      </c>
      <c r="D7" s="6">
        <v>15</v>
      </c>
      <c r="E7" s="6">
        <v>1.11</v>
      </c>
      <c r="F7" s="7">
        <f aca="true" t="shared" si="0" ref="F7:F14">B7*C7*D7*E7</f>
        <v>66094.95888</v>
      </c>
      <c r="G7" s="5">
        <f>B7*100</f>
        <v>373440</v>
      </c>
      <c r="H7" s="3">
        <f aca="true" t="shared" si="1" ref="H7:H26">F7-G7</f>
        <v>-307345.04112</v>
      </c>
    </row>
    <row r="8" spans="1:8" ht="30">
      <c r="A8" s="4" t="s">
        <v>4</v>
      </c>
      <c r="B8" s="6">
        <v>3734.4</v>
      </c>
      <c r="C8" s="6">
        <v>1.063</v>
      </c>
      <c r="D8" s="6">
        <v>20</v>
      </c>
      <c r="E8" s="6">
        <v>1.11</v>
      </c>
      <c r="F8" s="7">
        <f t="shared" si="0"/>
        <v>88126.61184</v>
      </c>
      <c r="G8" s="5">
        <f>B8*150</f>
        <v>560160</v>
      </c>
      <c r="H8" s="3">
        <f t="shared" si="1"/>
        <v>-472033.38816</v>
      </c>
    </row>
    <row r="9" spans="1:8" ht="30">
      <c r="A9" s="4" t="s">
        <v>5</v>
      </c>
      <c r="B9" s="6">
        <v>3734.4</v>
      </c>
      <c r="C9" s="6">
        <v>1.063</v>
      </c>
      <c r="D9" s="6">
        <v>25</v>
      </c>
      <c r="E9" s="6">
        <v>1.11</v>
      </c>
      <c r="F9" s="7">
        <f t="shared" si="0"/>
        <v>110158.2648</v>
      </c>
      <c r="G9" s="5">
        <f>B9*200</f>
        <v>746880</v>
      </c>
      <c r="H9" s="3">
        <f t="shared" si="1"/>
        <v>-636721.7352</v>
      </c>
    </row>
    <row r="10" spans="1:8" ht="30">
      <c r="A10" s="4" t="s">
        <v>6</v>
      </c>
      <c r="B10" s="6">
        <v>3734.4</v>
      </c>
      <c r="C10" s="6">
        <v>1.063</v>
      </c>
      <c r="D10" s="6">
        <v>30</v>
      </c>
      <c r="E10" s="6">
        <v>1.11</v>
      </c>
      <c r="F10" s="7">
        <f t="shared" si="0"/>
        <v>132189.91776</v>
      </c>
      <c r="G10" s="5">
        <f>B10*300</f>
        <v>1120320</v>
      </c>
      <c r="H10" s="3">
        <f t="shared" si="1"/>
        <v>-988130.08224</v>
      </c>
    </row>
    <row r="11" spans="1:8" ht="15">
      <c r="A11" s="4" t="s">
        <v>7</v>
      </c>
      <c r="B11" s="6">
        <v>3734.4</v>
      </c>
      <c r="C11" s="6">
        <v>1.063</v>
      </c>
      <c r="D11" s="6">
        <v>35</v>
      </c>
      <c r="E11" s="6">
        <v>1.11</v>
      </c>
      <c r="F11" s="7">
        <f t="shared" si="0"/>
        <v>154221.57072</v>
      </c>
      <c r="G11" s="5">
        <f>B11*400</f>
        <v>1493760</v>
      </c>
      <c r="H11" s="3">
        <f t="shared" si="1"/>
        <v>-1339538.42928</v>
      </c>
    </row>
    <row r="12" spans="1:8" ht="30">
      <c r="A12" s="4" t="s">
        <v>8</v>
      </c>
      <c r="B12" s="6">
        <v>3734.4</v>
      </c>
      <c r="C12" s="6">
        <v>1.063</v>
      </c>
      <c r="D12" s="6">
        <v>40</v>
      </c>
      <c r="E12" s="6">
        <v>1.11</v>
      </c>
      <c r="F12" s="7">
        <f t="shared" si="0"/>
        <v>176253.22368</v>
      </c>
      <c r="G12" s="5">
        <f>B12*500</f>
        <v>1867200</v>
      </c>
      <c r="H12" s="3">
        <f t="shared" si="1"/>
        <v>-1690946.77632</v>
      </c>
    </row>
    <row r="13" spans="1:8" ht="30">
      <c r="A13" s="4" t="s">
        <v>9</v>
      </c>
      <c r="B13" s="6">
        <v>3734.4</v>
      </c>
      <c r="C13" s="6">
        <v>1.063</v>
      </c>
      <c r="D13" s="6">
        <v>45</v>
      </c>
      <c r="E13" s="6">
        <v>1.11</v>
      </c>
      <c r="F13" s="7">
        <f t="shared" si="0"/>
        <v>198284.87664000003</v>
      </c>
      <c r="G13" s="5">
        <f>B13*600</f>
        <v>2240640</v>
      </c>
      <c r="H13" s="3">
        <f t="shared" si="1"/>
        <v>-2042355.12336</v>
      </c>
    </row>
    <row r="14" spans="1:8" ht="15">
      <c r="A14" s="4" t="s">
        <v>10</v>
      </c>
      <c r="B14" s="6">
        <v>3734.4</v>
      </c>
      <c r="C14" s="6">
        <v>1.063</v>
      </c>
      <c r="D14" s="6">
        <v>50</v>
      </c>
      <c r="E14" s="6">
        <v>1.11</v>
      </c>
      <c r="F14" s="7">
        <f t="shared" si="0"/>
        <v>220316.5296</v>
      </c>
      <c r="G14" s="5">
        <f>B14*700</f>
        <v>2614080</v>
      </c>
      <c r="H14" s="3">
        <f t="shared" si="1"/>
        <v>-2393763.4704</v>
      </c>
    </row>
    <row r="15" spans="1:8" ht="29.25" customHeight="1">
      <c r="A15" s="20" t="s">
        <v>11</v>
      </c>
      <c r="B15" s="20"/>
      <c r="C15" s="20"/>
      <c r="D15" s="20"/>
      <c r="E15" s="20"/>
      <c r="F15" s="20"/>
      <c r="G15" s="20"/>
      <c r="H15" s="20"/>
    </row>
    <row r="16" spans="1:8" ht="15">
      <c r="A16" s="4" t="s">
        <v>2</v>
      </c>
      <c r="B16" s="6">
        <v>3734.4</v>
      </c>
      <c r="C16" s="6">
        <v>1.063</v>
      </c>
      <c r="D16" s="6">
        <v>15</v>
      </c>
      <c r="E16" s="6">
        <v>1.11</v>
      </c>
      <c r="F16" s="7">
        <f aca="true" t="shared" si="2" ref="F16:F26">B16*C16*D16*E16</f>
        <v>66094.95888</v>
      </c>
      <c r="G16" s="5">
        <f>B16*75</f>
        <v>280080</v>
      </c>
      <c r="H16" s="3">
        <f t="shared" si="1"/>
        <v>-213985.04112</v>
      </c>
    </row>
    <row r="17" spans="1:8" ht="30">
      <c r="A17" s="4" t="s">
        <v>3</v>
      </c>
      <c r="B17" s="6">
        <v>3734.4</v>
      </c>
      <c r="C17" s="6">
        <v>1.063</v>
      </c>
      <c r="D17" s="6">
        <v>20</v>
      </c>
      <c r="E17" s="6">
        <v>1.11</v>
      </c>
      <c r="F17" s="7">
        <f t="shared" si="2"/>
        <v>88126.61184</v>
      </c>
      <c r="G17" s="5">
        <f>B17*100</f>
        <v>373440</v>
      </c>
      <c r="H17" s="3">
        <f t="shared" si="1"/>
        <v>-285313.38816</v>
      </c>
    </row>
    <row r="18" spans="1:8" ht="30">
      <c r="A18" s="4" t="s">
        <v>4</v>
      </c>
      <c r="B18" s="6">
        <v>3734.4</v>
      </c>
      <c r="C18" s="6">
        <v>1.063</v>
      </c>
      <c r="D18" s="6">
        <v>25</v>
      </c>
      <c r="E18" s="6">
        <v>1.11</v>
      </c>
      <c r="F18" s="7">
        <f t="shared" si="2"/>
        <v>110158.2648</v>
      </c>
      <c r="G18" s="5">
        <f>B18*150</f>
        <v>560160</v>
      </c>
      <c r="H18" s="3">
        <f t="shared" si="1"/>
        <v>-450001.7352</v>
      </c>
    </row>
    <row r="19" spans="1:8" ht="30">
      <c r="A19" s="4" t="s">
        <v>5</v>
      </c>
      <c r="B19" s="6">
        <v>3734.4</v>
      </c>
      <c r="C19" s="6">
        <v>1.063</v>
      </c>
      <c r="D19" s="6">
        <v>30</v>
      </c>
      <c r="E19" s="6">
        <v>1.11</v>
      </c>
      <c r="F19" s="7">
        <f t="shared" si="2"/>
        <v>132189.91776</v>
      </c>
      <c r="G19" s="5">
        <f>B19*200</f>
        <v>746880</v>
      </c>
      <c r="H19" s="3">
        <f t="shared" si="1"/>
        <v>-614690.08224</v>
      </c>
    </row>
    <row r="20" spans="1:8" ht="30">
      <c r="A20" s="4" t="s">
        <v>6</v>
      </c>
      <c r="B20" s="6">
        <v>3734.4</v>
      </c>
      <c r="C20" s="6">
        <v>1.063</v>
      </c>
      <c r="D20" s="6">
        <v>35</v>
      </c>
      <c r="E20" s="6">
        <v>1.11</v>
      </c>
      <c r="F20" s="7">
        <f t="shared" si="2"/>
        <v>154221.57072</v>
      </c>
      <c r="G20" s="5">
        <f>B20*300</f>
        <v>1120320</v>
      </c>
      <c r="H20" s="3">
        <f t="shared" si="1"/>
        <v>-966098.42928</v>
      </c>
    </row>
    <row r="21" spans="1:8" ht="30">
      <c r="A21" s="4" t="s">
        <v>12</v>
      </c>
      <c r="B21" s="6">
        <v>3734.4</v>
      </c>
      <c r="C21" s="6">
        <v>1.063</v>
      </c>
      <c r="D21" s="6">
        <v>40</v>
      </c>
      <c r="E21" s="6">
        <v>1.11</v>
      </c>
      <c r="F21" s="7">
        <f t="shared" si="2"/>
        <v>176253.22368</v>
      </c>
      <c r="G21" s="5">
        <f>B21*400</f>
        <v>1493760</v>
      </c>
      <c r="H21" s="3">
        <f t="shared" si="1"/>
        <v>-1317506.77632</v>
      </c>
    </row>
    <row r="22" spans="1:8" ht="30">
      <c r="A22" s="4" t="s">
        <v>8</v>
      </c>
      <c r="B22" s="6">
        <v>3734.4</v>
      </c>
      <c r="C22" s="6">
        <v>1.063</v>
      </c>
      <c r="D22" s="6">
        <v>45</v>
      </c>
      <c r="E22" s="6">
        <v>1.11</v>
      </c>
      <c r="F22" s="7">
        <f t="shared" si="2"/>
        <v>198284.87664000003</v>
      </c>
      <c r="G22" s="5">
        <f>B22*500</f>
        <v>1867200</v>
      </c>
      <c r="H22" s="3">
        <f t="shared" si="1"/>
        <v>-1668915.12336</v>
      </c>
    </row>
    <row r="23" spans="1:8" ht="30">
      <c r="A23" s="4" t="s">
        <v>9</v>
      </c>
      <c r="B23" s="6">
        <v>3734.4</v>
      </c>
      <c r="C23" s="6">
        <v>1.063</v>
      </c>
      <c r="D23" s="6">
        <v>50</v>
      </c>
      <c r="E23" s="6">
        <v>1.11</v>
      </c>
      <c r="F23" s="7">
        <f t="shared" si="2"/>
        <v>220316.5296</v>
      </c>
      <c r="G23" s="5">
        <f>B23*600</f>
        <v>2240640</v>
      </c>
      <c r="H23" s="3">
        <f t="shared" si="1"/>
        <v>-2020323.4704</v>
      </c>
    </row>
    <row r="24" spans="1:8" ht="30">
      <c r="A24" s="4" t="s">
        <v>13</v>
      </c>
      <c r="B24" s="6">
        <v>3734.4</v>
      </c>
      <c r="C24" s="6">
        <v>1.063</v>
      </c>
      <c r="D24" s="6">
        <v>60</v>
      </c>
      <c r="E24" s="6">
        <v>1.11</v>
      </c>
      <c r="F24" s="7">
        <f t="shared" si="2"/>
        <v>264379.83552</v>
      </c>
      <c r="G24" s="5">
        <f>B24*700</f>
        <v>2614080</v>
      </c>
      <c r="H24" s="3">
        <f t="shared" si="1"/>
        <v>-2349700.16448</v>
      </c>
    </row>
    <row r="25" spans="1:8" ht="30">
      <c r="A25" s="4" t="s">
        <v>14</v>
      </c>
      <c r="B25" s="6">
        <v>3734.4</v>
      </c>
      <c r="C25" s="6">
        <v>1.063</v>
      </c>
      <c r="D25" s="6">
        <v>80</v>
      </c>
      <c r="E25" s="6">
        <v>1.11</v>
      </c>
      <c r="F25" s="7">
        <f t="shared" si="2"/>
        <v>352506.44736</v>
      </c>
      <c r="G25" s="5">
        <f>B25*800</f>
        <v>2987520</v>
      </c>
      <c r="H25" s="3">
        <f t="shared" si="1"/>
        <v>-2635013.55264</v>
      </c>
    </row>
    <row r="26" spans="1:8" ht="15">
      <c r="A26" s="4" t="s">
        <v>15</v>
      </c>
      <c r="B26" s="6">
        <v>3734.4</v>
      </c>
      <c r="C26" s="6">
        <v>1.063</v>
      </c>
      <c r="D26" s="6">
        <v>100</v>
      </c>
      <c r="E26" s="6">
        <v>1.11</v>
      </c>
      <c r="F26" s="7">
        <f t="shared" si="2"/>
        <v>440633.0592</v>
      </c>
      <c r="G26" s="5">
        <f>B26*900</f>
        <v>3360960</v>
      </c>
      <c r="H26" s="3">
        <f t="shared" si="1"/>
        <v>-2920326.9408</v>
      </c>
    </row>
  </sheetData>
  <sheetProtection/>
  <mergeCells count="10">
    <mergeCell ref="A15:H15"/>
    <mergeCell ref="F2:F4"/>
    <mergeCell ref="G2:G4"/>
    <mergeCell ref="C2:C4"/>
    <mergeCell ref="H2:H4"/>
    <mergeCell ref="A5:H5"/>
    <mergeCell ref="A2:A4"/>
    <mergeCell ref="E2:E4"/>
    <mergeCell ref="B2:B4"/>
    <mergeCell ref="D2:D4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69.421875" style="0" customWidth="1"/>
    <col min="2" max="2" width="16.57421875" style="0" customWidth="1"/>
    <col min="3" max="3" width="17.421875" style="0" customWidth="1"/>
    <col min="4" max="4" width="15.57421875" style="1" customWidth="1"/>
    <col min="5" max="5" width="16.57421875" style="0" customWidth="1"/>
    <col min="6" max="6" width="18.421875" style="0" customWidth="1"/>
    <col min="7" max="7" width="20.140625" style="0" customWidth="1"/>
    <col min="8" max="8" width="16.140625" style="0" customWidth="1"/>
  </cols>
  <sheetData>
    <row r="1" ht="15">
      <c r="E1" s="11" t="s">
        <v>32</v>
      </c>
    </row>
    <row r="2" spans="1:8" ht="47.25" customHeight="1">
      <c r="A2" s="16" t="s">
        <v>0</v>
      </c>
      <c r="B2" s="16" t="s">
        <v>17</v>
      </c>
      <c r="C2" s="16" t="s">
        <v>22</v>
      </c>
      <c r="D2" s="16" t="s">
        <v>16</v>
      </c>
      <c r="E2" s="16" t="s">
        <v>20</v>
      </c>
      <c r="F2" s="12" t="s">
        <v>36</v>
      </c>
      <c r="G2" s="13" t="s">
        <v>18</v>
      </c>
      <c r="H2" s="16" t="s">
        <v>27</v>
      </c>
    </row>
    <row r="3" spans="1:8" ht="12.75" customHeight="1">
      <c r="A3" s="16"/>
      <c r="B3" s="16"/>
      <c r="C3" s="16"/>
      <c r="D3" s="16"/>
      <c r="E3" s="21"/>
      <c r="F3" s="12"/>
      <c r="G3" s="14"/>
      <c r="H3" s="16"/>
    </row>
    <row r="4" spans="1:8" ht="29.25" customHeight="1">
      <c r="A4" s="16"/>
      <c r="B4" s="16"/>
      <c r="C4" s="16"/>
      <c r="D4" s="16"/>
      <c r="E4" s="21"/>
      <c r="F4" s="12"/>
      <c r="G4" s="15"/>
      <c r="H4" s="16"/>
    </row>
    <row r="5" spans="1:8" ht="30" customHeight="1">
      <c r="A5" s="17" t="s">
        <v>1</v>
      </c>
      <c r="B5" s="18"/>
      <c r="C5" s="18"/>
      <c r="D5" s="18"/>
      <c r="E5" s="18"/>
      <c r="F5" s="18"/>
      <c r="G5" s="18"/>
      <c r="H5" s="19"/>
    </row>
    <row r="6" spans="1:8" ht="15">
      <c r="A6" s="4" t="s">
        <v>2</v>
      </c>
      <c r="B6" s="2">
        <v>3734.4</v>
      </c>
      <c r="C6" s="2">
        <v>1.063</v>
      </c>
      <c r="D6" s="2">
        <v>10</v>
      </c>
      <c r="E6" s="2">
        <v>1.38</v>
      </c>
      <c r="F6" s="7">
        <f>B6*C6*D6*E6</f>
        <v>54781.40736</v>
      </c>
      <c r="G6" s="5">
        <f>B6*75</f>
        <v>280080</v>
      </c>
      <c r="H6" s="3">
        <f>F6-G6</f>
        <v>-225298.59264</v>
      </c>
    </row>
    <row r="7" spans="1:8" ht="30">
      <c r="A7" s="4" t="s">
        <v>3</v>
      </c>
      <c r="B7" s="2">
        <v>3734.4</v>
      </c>
      <c r="C7" s="2">
        <v>1.063</v>
      </c>
      <c r="D7" s="2">
        <v>15</v>
      </c>
      <c r="E7" s="6">
        <v>1.38</v>
      </c>
      <c r="F7" s="7">
        <f aca="true" t="shared" si="0" ref="F7:F26">B7*C7*D7*E7</f>
        <v>82172.11103999999</v>
      </c>
      <c r="G7" s="5">
        <f>B7*100</f>
        <v>373440</v>
      </c>
      <c r="H7" s="3">
        <f aca="true" t="shared" si="1" ref="H7:H26">F7-G7</f>
        <v>-291267.88896</v>
      </c>
    </row>
    <row r="8" spans="1:8" ht="30">
      <c r="A8" s="4" t="s">
        <v>4</v>
      </c>
      <c r="B8" s="2">
        <v>3734.4</v>
      </c>
      <c r="C8" s="2">
        <v>1.063</v>
      </c>
      <c r="D8" s="2">
        <v>20</v>
      </c>
      <c r="E8" s="6">
        <v>1.38</v>
      </c>
      <c r="F8" s="7">
        <f t="shared" si="0"/>
        <v>109562.81472</v>
      </c>
      <c r="G8" s="5">
        <f>B8*150</f>
        <v>560160</v>
      </c>
      <c r="H8" s="3">
        <f t="shared" si="1"/>
        <v>-450597.18528</v>
      </c>
    </row>
    <row r="9" spans="1:8" ht="30">
      <c r="A9" s="4" t="s">
        <v>5</v>
      </c>
      <c r="B9" s="2">
        <v>3734.4</v>
      </c>
      <c r="C9" s="2">
        <v>1.063</v>
      </c>
      <c r="D9" s="2">
        <v>25</v>
      </c>
      <c r="E9" s="6">
        <v>1.38</v>
      </c>
      <c r="F9" s="7">
        <f t="shared" si="0"/>
        <v>136953.51839999997</v>
      </c>
      <c r="G9" s="5">
        <f>B9*200</f>
        <v>746880</v>
      </c>
      <c r="H9" s="3">
        <f t="shared" si="1"/>
        <v>-609926.4816</v>
      </c>
    </row>
    <row r="10" spans="1:8" ht="30">
      <c r="A10" s="4" t="s">
        <v>6</v>
      </c>
      <c r="B10" s="2">
        <v>3734.4</v>
      </c>
      <c r="C10" s="2">
        <v>1.063</v>
      </c>
      <c r="D10" s="2">
        <v>30</v>
      </c>
      <c r="E10" s="6">
        <v>1.38</v>
      </c>
      <c r="F10" s="7">
        <f t="shared" si="0"/>
        <v>164344.22207999998</v>
      </c>
      <c r="G10" s="5">
        <f>B10*300</f>
        <v>1120320</v>
      </c>
      <c r="H10" s="3">
        <f>F10-G10</f>
        <v>-955975.77792</v>
      </c>
    </row>
    <row r="11" spans="1:8" ht="15">
      <c r="A11" s="4" t="s">
        <v>7</v>
      </c>
      <c r="B11" s="2">
        <v>3734.4</v>
      </c>
      <c r="C11" s="2">
        <v>1.063</v>
      </c>
      <c r="D11" s="2">
        <v>35</v>
      </c>
      <c r="E11" s="6">
        <v>1.38</v>
      </c>
      <c r="F11" s="7">
        <f t="shared" si="0"/>
        <v>191734.92575999995</v>
      </c>
      <c r="G11" s="5">
        <f>B11*400</f>
        <v>1493760</v>
      </c>
      <c r="H11" s="3">
        <f t="shared" si="1"/>
        <v>-1302025.07424</v>
      </c>
    </row>
    <row r="12" spans="1:8" ht="30">
      <c r="A12" s="4" t="s">
        <v>8</v>
      </c>
      <c r="B12" s="2">
        <v>3734.4</v>
      </c>
      <c r="C12" s="2">
        <v>1.063</v>
      </c>
      <c r="D12" s="2">
        <v>40</v>
      </c>
      <c r="E12" s="6">
        <v>1.38</v>
      </c>
      <c r="F12" s="7">
        <f t="shared" si="0"/>
        <v>219125.62944</v>
      </c>
      <c r="G12" s="5">
        <f>B12*500</f>
        <v>1867200</v>
      </c>
      <c r="H12" s="3">
        <f t="shared" si="1"/>
        <v>-1648074.37056</v>
      </c>
    </row>
    <row r="13" spans="1:8" ht="30">
      <c r="A13" s="4" t="s">
        <v>9</v>
      </c>
      <c r="B13" s="2">
        <v>3734.4</v>
      </c>
      <c r="C13" s="2">
        <v>1.063</v>
      </c>
      <c r="D13" s="2">
        <v>45</v>
      </c>
      <c r="E13" s="6">
        <v>1.38</v>
      </c>
      <c r="F13" s="7">
        <f t="shared" si="0"/>
        <v>246516.33312</v>
      </c>
      <c r="G13" s="5">
        <f>B13*600</f>
        <v>2240640</v>
      </c>
      <c r="H13" s="3">
        <f t="shared" si="1"/>
        <v>-1994123.66688</v>
      </c>
    </row>
    <row r="14" spans="1:8" ht="15">
      <c r="A14" s="4" t="s">
        <v>10</v>
      </c>
      <c r="B14" s="2">
        <v>3734.4</v>
      </c>
      <c r="C14" s="2">
        <v>1.063</v>
      </c>
      <c r="D14" s="2">
        <v>50</v>
      </c>
      <c r="E14" s="6">
        <v>1.38</v>
      </c>
      <c r="F14" s="7">
        <f t="shared" si="0"/>
        <v>273907.03679999994</v>
      </c>
      <c r="G14" s="5">
        <f>B14*700</f>
        <v>2614080</v>
      </c>
      <c r="H14" s="3">
        <f t="shared" si="1"/>
        <v>-2340172.9632</v>
      </c>
    </row>
    <row r="15" spans="1:8" ht="45" customHeight="1">
      <c r="A15" s="22" t="s">
        <v>11</v>
      </c>
      <c r="B15" s="22"/>
      <c r="C15" s="22"/>
      <c r="D15" s="22"/>
      <c r="E15" s="22"/>
      <c r="F15" s="22"/>
      <c r="G15" s="22"/>
      <c r="H15" s="22"/>
    </row>
    <row r="16" spans="1:8" ht="15">
      <c r="A16" s="4" t="s">
        <v>2</v>
      </c>
      <c r="B16" s="2">
        <v>3734.4</v>
      </c>
      <c r="C16" s="2">
        <v>1.063</v>
      </c>
      <c r="D16" s="2">
        <v>15</v>
      </c>
      <c r="E16" s="6">
        <v>1.38</v>
      </c>
      <c r="F16" s="7">
        <f t="shared" si="0"/>
        <v>82172.11103999999</v>
      </c>
      <c r="G16" s="5">
        <f>B16*75</f>
        <v>280080</v>
      </c>
      <c r="H16" s="3">
        <f t="shared" si="1"/>
        <v>-197907.88896</v>
      </c>
    </row>
    <row r="17" spans="1:8" ht="30">
      <c r="A17" s="4" t="s">
        <v>3</v>
      </c>
      <c r="B17" s="2">
        <v>3734.4</v>
      </c>
      <c r="C17" s="2">
        <v>1.063</v>
      </c>
      <c r="D17" s="2">
        <v>20</v>
      </c>
      <c r="E17" s="6">
        <v>1.38</v>
      </c>
      <c r="F17" s="7">
        <f t="shared" si="0"/>
        <v>109562.81472</v>
      </c>
      <c r="G17" s="5">
        <f>B17*100</f>
        <v>373440</v>
      </c>
      <c r="H17" s="3">
        <f t="shared" si="1"/>
        <v>-263877.18528</v>
      </c>
    </row>
    <row r="18" spans="1:8" ht="30">
      <c r="A18" s="4" t="s">
        <v>4</v>
      </c>
      <c r="B18" s="2">
        <v>3734.4</v>
      </c>
      <c r="C18" s="2">
        <v>1.063</v>
      </c>
      <c r="D18" s="2">
        <v>25</v>
      </c>
      <c r="E18" s="6">
        <v>1.38</v>
      </c>
      <c r="F18" s="7">
        <f t="shared" si="0"/>
        <v>136953.51839999997</v>
      </c>
      <c r="G18" s="5">
        <f>B18*150</f>
        <v>560160</v>
      </c>
      <c r="H18" s="3">
        <f t="shared" si="1"/>
        <v>-423206.48160000006</v>
      </c>
    </row>
    <row r="19" spans="1:8" ht="30">
      <c r="A19" s="4" t="s">
        <v>5</v>
      </c>
      <c r="B19" s="2">
        <v>3734.4</v>
      </c>
      <c r="C19" s="2">
        <v>1.063</v>
      </c>
      <c r="D19" s="2">
        <v>30</v>
      </c>
      <c r="E19" s="6">
        <v>1.38</v>
      </c>
      <c r="F19" s="7">
        <f t="shared" si="0"/>
        <v>164344.22207999998</v>
      </c>
      <c r="G19" s="5">
        <f>B19*200</f>
        <v>746880</v>
      </c>
      <c r="H19" s="3">
        <f t="shared" si="1"/>
        <v>-582535.77792</v>
      </c>
    </row>
    <row r="20" spans="1:8" ht="30">
      <c r="A20" s="4" t="s">
        <v>6</v>
      </c>
      <c r="B20" s="2">
        <v>3734.4</v>
      </c>
      <c r="C20" s="2">
        <v>1.063</v>
      </c>
      <c r="D20" s="2">
        <v>35</v>
      </c>
      <c r="E20" s="6">
        <v>1.38</v>
      </c>
      <c r="F20" s="7">
        <f t="shared" si="0"/>
        <v>191734.92575999995</v>
      </c>
      <c r="G20" s="5">
        <f>B20*300</f>
        <v>1120320</v>
      </c>
      <c r="H20" s="3">
        <f t="shared" si="1"/>
        <v>-928585.07424</v>
      </c>
    </row>
    <row r="21" spans="1:8" ht="30">
      <c r="A21" s="4" t="s">
        <v>12</v>
      </c>
      <c r="B21" s="2">
        <v>3734.4</v>
      </c>
      <c r="C21" s="2">
        <v>1.063</v>
      </c>
      <c r="D21" s="2">
        <v>40</v>
      </c>
      <c r="E21" s="6">
        <v>1.38</v>
      </c>
      <c r="F21" s="7">
        <f t="shared" si="0"/>
        <v>219125.62944</v>
      </c>
      <c r="G21" s="5">
        <f>B21*400</f>
        <v>1493760</v>
      </c>
      <c r="H21" s="3">
        <f t="shared" si="1"/>
        <v>-1274634.37056</v>
      </c>
    </row>
    <row r="22" spans="1:8" ht="30">
      <c r="A22" s="4" t="s">
        <v>8</v>
      </c>
      <c r="B22" s="2">
        <v>3734.4</v>
      </c>
      <c r="C22" s="2">
        <v>1.063</v>
      </c>
      <c r="D22" s="2">
        <v>45</v>
      </c>
      <c r="E22" s="6">
        <v>1.38</v>
      </c>
      <c r="F22" s="7">
        <f t="shared" si="0"/>
        <v>246516.33312</v>
      </c>
      <c r="G22" s="5">
        <f>B22*500</f>
        <v>1867200</v>
      </c>
      <c r="H22" s="3">
        <f t="shared" si="1"/>
        <v>-1620683.66688</v>
      </c>
    </row>
    <row r="23" spans="1:8" ht="30">
      <c r="A23" s="4" t="s">
        <v>9</v>
      </c>
      <c r="B23" s="2">
        <v>3734.4</v>
      </c>
      <c r="C23" s="2">
        <v>1.063</v>
      </c>
      <c r="D23" s="2">
        <v>50</v>
      </c>
      <c r="E23" s="6">
        <v>1.38</v>
      </c>
      <c r="F23" s="7">
        <f t="shared" si="0"/>
        <v>273907.03679999994</v>
      </c>
      <c r="G23" s="5">
        <f>B23*600</f>
        <v>2240640</v>
      </c>
      <c r="H23" s="3">
        <f t="shared" si="1"/>
        <v>-1966732.9632</v>
      </c>
    </row>
    <row r="24" spans="1:8" ht="30">
      <c r="A24" s="4" t="s">
        <v>13</v>
      </c>
      <c r="B24" s="2">
        <v>3734.4</v>
      </c>
      <c r="C24" s="2">
        <v>1.063</v>
      </c>
      <c r="D24" s="2">
        <v>60</v>
      </c>
      <c r="E24" s="6">
        <v>1.38</v>
      </c>
      <c r="F24" s="7">
        <f t="shared" si="0"/>
        <v>328688.44415999996</v>
      </c>
      <c r="G24" s="5">
        <f>B24*700</f>
        <v>2614080</v>
      </c>
      <c r="H24" s="3">
        <f t="shared" si="1"/>
        <v>-2285391.55584</v>
      </c>
    </row>
    <row r="25" spans="1:8" ht="30">
      <c r="A25" s="4" t="s">
        <v>14</v>
      </c>
      <c r="B25" s="2">
        <v>3734.4</v>
      </c>
      <c r="C25" s="2">
        <v>1.063</v>
      </c>
      <c r="D25" s="2">
        <v>80</v>
      </c>
      <c r="E25" s="6">
        <v>1.38</v>
      </c>
      <c r="F25" s="7">
        <f t="shared" si="0"/>
        <v>438251.25888</v>
      </c>
      <c r="G25" s="5">
        <f>B25*800</f>
        <v>2987520</v>
      </c>
      <c r="H25" s="3">
        <f t="shared" si="1"/>
        <v>-2549268.74112</v>
      </c>
    </row>
    <row r="26" spans="1:8" ht="15">
      <c r="A26" s="4" t="s">
        <v>15</v>
      </c>
      <c r="B26" s="2">
        <v>3734.4</v>
      </c>
      <c r="C26" s="2">
        <v>1.063</v>
      </c>
      <c r="D26" s="2">
        <v>100</v>
      </c>
      <c r="E26" s="6">
        <v>1.38</v>
      </c>
      <c r="F26" s="7">
        <f t="shared" si="0"/>
        <v>547814.0735999999</v>
      </c>
      <c r="G26" s="5">
        <f>B26*900</f>
        <v>3360960</v>
      </c>
      <c r="H26" s="3">
        <f t="shared" si="1"/>
        <v>-2813145.9264</v>
      </c>
    </row>
  </sheetData>
  <sheetProtection/>
  <mergeCells count="10">
    <mergeCell ref="F2:F4"/>
    <mergeCell ref="G2:G4"/>
    <mergeCell ref="H2:H4"/>
    <mergeCell ref="A5:H5"/>
    <mergeCell ref="A15:H15"/>
    <mergeCell ref="A2:A4"/>
    <mergeCell ref="B2:B4"/>
    <mergeCell ref="C2:C4"/>
    <mergeCell ref="D2:D4"/>
    <mergeCell ref="E2:E4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69.140625" style="0" customWidth="1"/>
    <col min="2" max="2" width="15.7109375" style="0" customWidth="1"/>
    <col min="3" max="3" width="19.00390625" style="0" customWidth="1"/>
    <col min="4" max="4" width="17.57421875" style="1" customWidth="1"/>
    <col min="5" max="5" width="17.140625" style="0" customWidth="1"/>
    <col min="6" max="6" width="22.57421875" style="0" customWidth="1"/>
    <col min="7" max="7" width="20.7109375" style="0" customWidth="1"/>
    <col min="8" max="8" width="14.00390625" style="0" customWidth="1"/>
  </cols>
  <sheetData>
    <row r="1" ht="15">
      <c r="E1" s="11" t="s">
        <v>33</v>
      </c>
    </row>
    <row r="2" spans="1:8" ht="47.25" customHeight="1">
      <c r="A2" s="16" t="s">
        <v>0</v>
      </c>
      <c r="B2" s="16" t="s">
        <v>17</v>
      </c>
      <c r="C2" s="16" t="s">
        <v>22</v>
      </c>
      <c r="D2" s="16" t="s">
        <v>16</v>
      </c>
      <c r="E2" s="16" t="s">
        <v>20</v>
      </c>
      <c r="F2" s="12" t="s">
        <v>36</v>
      </c>
      <c r="G2" s="13" t="s">
        <v>18</v>
      </c>
      <c r="H2" s="16" t="s">
        <v>26</v>
      </c>
    </row>
    <row r="3" spans="1:8" ht="12.75" customHeight="1">
      <c r="A3" s="16"/>
      <c r="B3" s="16"/>
      <c r="C3" s="16"/>
      <c r="D3" s="16"/>
      <c r="E3" s="21"/>
      <c r="F3" s="12"/>
      <c r="G3" s="14"/>
      <c r="H3" s="16"/>
    </row>
    <row r="4" spans="1:8" ht="29.25" customHeight="1">
      <c r="A4" s="16"/>
      <c r="B4" s="16"/>
      <c r="C4" s="16"/>
      <c r="D4" s="16"/>
      <c r="E4" s="21"/>
      <c r="F4" s="12"/>
      <c r="G4" s="15"/>
      <c r="H4" s="16"/>
    </row>
    <row r="5" spans="1:8" ht="30" customHeight="1">
      <c r="A5" s="17" t="s">
        <v>1</v>
      </c>
      <c r="B5" s="18"/>
      <c r="C5" s="18"/>
      <c r="D5" s="18"/>
      <c r="E5" s="18"/>
      <c r="F5" s="18"/>
      <c r="G5" s="18"/>
      <c r="H5" s="19"/>
    </row>
    <row r="6" spans="1:8" ht="15">
      <c r="A6" s="4" t="s">
        <v>2</v>
      </c>
      <c r="B6" s="2">
        <v>3734.4</v>
      </c>
      <c r="C6" s="2">
        <v>1.063</v>
      </c>
      <c r="D6" s="2">
        <v>10</v>
      </c>
      <c r="E6" s="2">
        <v>0.61</v>
      </c>
      <c r="F6" s="7">
        <f>B6*C6*D6*E6</f>
        <v>24214.96992</v>
      </c>
      <c r="G6" s="5">
        <f>B6*75</f>
        <v>280080</v>
      </c>
      <c r="H6" s="3">
        <f>F6-G6</f>
        <v>-255865.03008</v>
      </c>
    </row>
    <row r="7" spans="1:8" ht="30">
      <c r="A7" s="4" t="s">
        <v>3</v>
      </c>
      <c r="B7" s="2">
        <v>3734.4</v>
      </c>
      <c r="C7" s="2">
        <v>1.063</v>
      </c>
      <c r="D7" s="2">
        <v>15</v>
      </c>
      <c r="E7" s="6">
        <v>0.61</v>
      </c>
      <c r="F7" s="7">
        <f aca="true" t="shared" si="0" ref="F7:F14">B7*C7*D7*E7</f>
        <v>36322.45488</v>
      </c>
      <c r="G7" s="5">
        <f>B7*100</f>
        <v>373440</v>
      </c>
      <c r="H7" s="3">
        <f aca="true" t="shared" si="1" ref="H7:H26">F7-G7</f>
        <v>-337117.54512</v>
      </c>
    </row>
    <row r="8" spans="1:8" ht="30">
      <c r="A8" s="4" t="s">
        <v>4</v>
      </c>
      <c r="B8" s="2">
        <v>3734.4</v>
      </c>
      <c r="C8" s="2">
        <v>1.063</v>
      </c>
      <c r="D8" s="2">
        <v>20</v>
      </c>
      <c r="E8" s="6">
        <v>0.61</v>
      </c>
      <c r="F8" s="7">
        <f t="shared" si="0"/>
        <v>48429.93984</v>
      </c>
      <c r="G8" s="5">
        <f>B8*150</f>
        <v>560160</v>
      </c>
      <c r="H8" s="3">
        <f t="shared" si="1"/>
        <v>-511730.06016</v>
      </c>
    </row>
    <row r="9" spans="1:8" ht="30">
      <c r="A9" s="4" t="s">
        <v>5</v>
      </c>
      <c r="B9" s="2">
        <v>3734.4</v>
      </c>
      <c r="C9" s="2">
        <v>1.063</v>
      </c>
      <c r="D9" s="2">
        <v>25</v>
      </c>
      <c r="E9" s="6">
        <v>0.61</v>
      </c>
      <c r="F9" s="7">
        <f t="shared" si="0"/>
        <v>60537.42479999999</v>
      </c>
      <c r="G9" s="5">
        <f>B9*200</f>
        <v>746880</v>
      </c>
      <c r="H9" s="3">
        <f t="shared" si="1"/>
        <v>-686342.5752</v>
      </c>
    </row>
    <row r="10" spans="1:8" ht="30">
      <c r="A10" s="4" t="s">
        <v>6</v>
      </c>
      <c r="B10" s="2">
        <v>3734.4</v>
      </c>
      <c r="C10" s="2">
        <v>1.063</v>
      </c>
      <c r="D10" s="2">
        <v>30</v>
      </c>
      <c r="E10" s="6">
        <v>0.61</v>
      </c>
      <c r="F10" s="7">
        <f t="shared" si="0"/>
        <v>72644.90976</v>
      </c>
      <c r="G10" s="5">
        <f>B10*300</f>
        <v>1120320</v>
      </c>
      <c r="H10" s="3">
        <f t="shared" si="1"/>
        <v>-1047675.09024</v>
      </c>
    </row>
    <row r="11" spans="1:8" ht="15">
      <c r="A11" s="4" t="s">
        <v>7</v>
      </c>
      <c r="B11" s="2">
        <v>3734.4</v>
      </c>
      <c r="C11" s="2">
        <v>1.063</v>
      </c>
      <c r="D11" s="2">
        <v>35</v>
      </c>
      <c r="E11" s="6">
        <v>0.61</v>
      </c>
      <c r="F11" s="7">
        <f t="shared" si="0"/>
        <v>84752.39471999998</v>
      </c>
      <c r="G11" s="5">
        <f>B11*400</f>
        <v>1493760</v>
      </c>
      <c r="H11" s="3">
        <f t="shared" si="1"/>
        <v>-1409007.60528</v>
      </c>
    </row>
    <row r="12" spans="1:8" ht="30">
      <c r="A12" s="4" t="s">
        <v>8</v>
      </c>
      <c r="B12" s="2">
        <v>3734.4</v>
      </c>
      <c r="C12" s="2">
        <v>1.063</v>
      </c>
      <c r="D12" s="2">
        <v>40</v>
      </c>
      <c r="E12" s="6">
        <v>0.61</v>
      </c>
      <c r="F12" s="7">
        <f t="shared" si="0"/>
        <v>96859.87968</v>
      </c>
      <c r="G12" s="5">
        <f>B12*500</f>
        <v>1867200</v>
      </c>
      <c r="H12" s="3">
        <f t="shared" si="1"/>
        <v>-1770340.12032</v>
      </c>
    </row>
    <row r="13" spans="1:8" ht="30">
      <c r="A13" s="4" t="s">
        <v>9</v>
      </c>
      <c r="B13" s="2">
        <v>3734.4</v>
      </c>
      <c r="C13" s="2">
        <v>1.063</v>
      </c>
      <c r="D13" s="2">
        <v>45</v>
      </c>
      <c r="E13" s="6">
        <v>0.61</v>
      </c>
      <c r="F13" s="7">
        <f t="shared" si="0"/>
        <v>108967.36464</v>
      </c>
      <c r="G13" s="5">
        <f>B13*600</f>
        <v>2240640</v>
      </c>
      <c r="H13" s="3">
        <f t="shared" si="1"/>
        <v>-2131672.63536</v>
      </c>
    </row>
    <row r="14" spans="1:8" ht="15">
      <c r="A14" s="4" t="s">
        <v>10</v>
      </c>
      <c r="B14" s="2">
        <v>3734.4</v>
      </c>
      <c r="C14" s="2">
        <v>1.063</v>
      </c>
      <c r="D14" s="2">
        <v>50</v>
      </c>
      <c r="E14" s="6">
        <v>0.61</v>
      </c>
      <c r="F14" s="7">
        <f t="shared" si="0"/>
        <v>121074.84959999999</v>
      </c>
      <c r="G14" s="5">
        <f>B14*700</f>
        <v>2614080</v>
      </c>
      <c r="H14" s="3">
        <f t="shared" si="1"/>
        <v>-2493005.1504</v>
      </c>
    </row>
    <row r="15" spans="1:8" ht="29.25" customHeight="1">
      <c r="A15" s="22" t="s">
        <v>11</v>
      </c>
      <c r="B15" s="22"/>
      <c r="C15" s="22"/>
      <c r="D15" s="22"/>
      <c r="E15" s="22"/>
      <c r="F15" s="22"/>
      <c r="G15" s="22"/>
      <c r="H15" s="22"/>
    </row>
    <row r="16" spans="1:8" ht="15">
      <c r="A16" s="4" t="s">
        <v>2</v>
      </c>
      <c r="B16" s="2">
        <v>3734.4</v>
      </c>
      <c r="C16" s="2">
        <v>1.063</v>
      </c>
      <c r="D16" s="2">
        <v>15</v>
      </c>
      <c r="E16" s="6">
        <v>0.61</v>
      </c>
      <c r="F16" s="7">
        <f aca="true" t="shared" si="2" ref="F16:F21">B16*C16*D16*E16</f>
        <v>36322.45488</v>
      </c>
      <c r="G16" s="5">
        <f>B16*75</f>
        <v>280080</v>
      </c>
      <c r="H16" s="3">
        <f t="shared" si="1"/>
        <v>-243757.54512</v>
      </c>
    </row>
    <row r="17" spans="1:8" ht="30">
      <c r="A17" s="4" t="s">
        <v>3</v>
      </c>
      <c r="B17" s="2">
        <v>3734.4</v>
      </c>
      <c r="C17" s="2">
        <v>1.063</v>
      </c>
      <c r="D17" s="2">
        <v>20</v>
      </c>
      <c r="E17" s="6">
        <v>0.61</v>
      </c>
      <c r="F17" s="7">
        <f t="shared" si="2"/>
        <v>48429.93984</v>
      </c>
      <c r="G17" s="5">
        <f>B17*100</f>
        <v>373440</v>
      </c>
      <c r="H17" s="3">
        <f t="shared" si="1"/>
        <v>-325010.06016</v>
      </c>
    </row>
    <row r="18" spans="1:8" ht="30">
      <c r="A18" s="4" t="s">
        <v>4</v>
      </c>
      <c r="B18" s="2">
        <v>3734.4</v>
      </c>
      <c r="C18" s="2">
        <v>1.063</v>
      </c>
      <c r="D18" s="2">
        <v>25</v>
      </c>
      <c r="E18" s="6">
        <v>0.61</v>
      </c>
      <c r="F18" s="7">
        <f t="shared" si="2"/>
        <v>60537.42479999999</v>
      </c>
      <c r="G18" s="5">
        <f>B18*150</f>
        <v>560160</v>
      </c>
      <c r="H18" s="3">
        <f t="shared" si="1"/>
        <v>-499622.5752</v>
      </c>
    </row>
    <row r="19" spans="1:8" ht="30">
      <c r="A19" s="4" t="s">
        <v>5</v>
      </c>
      <c r="B19" s="2">
        <v>3734.4</v>
      </c>
      <c r="C19" s="2">
        <v>1.063</v>
      </c>
      <c r="D19" s="2">
        <v>30</v>
      </c>
      <c r="E19" s="6">
        <v>0.61</v>
      </c>
      <c r="F19" s="7">
        <f t="shared" si="2"/>
        <v>72644.90976</v>
      </c>
      <c r="G19" s="5">
        <f>B19*200</f>
        <v>746880</v>
      </c>
      <c r="H19" s="3">
        <f t="shared" si="1"/>
        <v>-674235.09024</v>
      </c>
    </row>
    <row r="20" spans="1:8" ht="30">
      <c r="A20" s="4" t="s">
        <v>6</v>
      </c>
      <c r="B20" s="2">
        <v>3734.4</v>
      </c>
      <c r="C20" s="2">
        <v>1.063</v>
      </c>
      <c r="D20" s="2">
        <v>35</v>
      </c>
      <c r="E20" s="6">
        <v>0.61</v>
      </c>
      <c r="F20" s="7">
        <f t="shared" si="2"/>
        <v>84752.39471999998</v>
      </c>
      <c r="G20" s="5">
        <f>B20*300</f>
        <v>1120320</v>
      </c>
      <c r="H20" s="3">
        <f t="shared" si="1"/>
        <v>-1035567.60528</v>
      </c>
    </row>
    <row r="21" spans="1:8" ht="30">
      <c r="A21" s="4" t="s">
        <v>12</v>
      </c>
      <c r="B21" s="2">
        <v>3734.4</v>
      </c>
      <c r="C21" s="2">
        <v>1.063</v>
      </c>
      <c r="D21" s="2">
        <v>40</v>
      </c>
      <c r="E21" s="6">
        <v>0.61</v>
      </c>
      <c r="F21" s="7">
        <f t="shared" si="2"/>
        <v>96859.87968</v>
      </c>
      <c r="G21" s="5">
        <f>B21*400</f>
        <v>1493760</v>
      </c>
      <c r="H21" s="3">
        <f t="shared" si="1"/>
        <v>-1396900.12032</v>
      </c>
    </row>
    <row r="22" spans="1:8" ht="30">
      <c r="A22" s="4" t="s">
        <v>8</v>
      </c>
      <c r="B22" s="2">
        <v>3734.4</v>
      </c>
      <c r="C22" s="2">
        <v>1.063</v>
      </c>
      <c r="D22" s="2">
        <v>45</v>
      </c>
      <c r="E22" s="6">
        <v>0.61</v>
      </c>
      <c r="F22" s="7">
        <f>B22*C22*D22*E22</f>
        <v>108967.36464</v>
      </c>
      <c r="G22" s="5">
        <f>B22*500</f>
        <v>1867200</v>
      </c>
      <c r="H22" s="3">
        <f t="shared" si="1"/>
        <v>-1758232.63536</v>
      </c>
    </row>
    <row r="23" spans="1:8" ht="30">
      <c r="A23" s="4" t="s">
        <v>9</v>
      </c>
      <c r="B23" s="2">
        <v>3734.4</v>
      </c>
      <c r="C23" s="2">
        <v>1.063</v>
      </c>
      <c r="D23" s="2">
        <v>50</v>
      </c>
      <c r="E23" s="6">
        <v>0.61</v>
      </c>
      <c r="F23" s="7">
        <f>B23*C23*D23*E23</f>
        <v>121074.84959999999</v>
      </c>
      <c r="G23" s="5">
        <f>B23*600</f>
        <v>2240640</v>
      </c>
      <c r="H23" s="3">
        <f t="shared" si="1"/>
        <v>-2119565.1504</v>
      </c>
    </row>
    <row r="24" spans="1:8" ht="30">
      <c r="A24" s="4" t="s">
        <v>13</v>
      </c>
      <c r="B24" s="2">
        <v>3734.4</v>
      </c>
      <c r="C24" s="2">
        <v>1.063</v>
      </c>
      <c r="D24" s="2">
        <v>60</v>
      </c>
      <c r="E24" s="6">
        <v>0.61</v>
      </c>
      <c r="F24" s="7">
        <f>B24*C24*D24*E24</f>
        <v>145289.81952</v>
      </c>
      <c r="G24" s="5">
        <f>B24*700</f>
        <v>2614080</v>
      </c>
      <c r="H24" s="3">
        <f t="shared" si="1"/>
        <v>-2468790.18048</v>
      </c>
    </row>
    <row r="25" spans="1:8" ht="30">
      <c r="A25" s="4" t="s">
        <v>14</v>
      </c>
      <c r="B25" s="2">
        <v>3734.4</v>
      </c>
      <c r="C25" s="2">
        <v>1.063</v>
      </c>
      <c r="D25" s="2">
        <v>80</v>
      </c>
      <c r="E25" s="6">
        <v>0.61</v>
      </c>
      <c r="F25" s="7">
        <f>B25*C25*D25*E25</f>
        <v>193719.75936</v>
      </c>
      <c r="G25" s="5">
        <f>B25*800</f>
        <v>2987520</v>
      </c>
      <c r="H25" s="3">
        <f t="shared" si="1"/>
        <v>-2793800.24064</v>
      </c>
    </row>
    <row r="26" spans="1:8" ht="15">
      <c r="A26" s="4" t="s">
        <v>15</v>
      </c>
      <c r="B26" s="2">
        <v>3734.4</v>
      </c>
      <c r="C26" s="2">
        <v>1.063</v>
      </c>
      <c r="D26" s="2">
        <v>100</v>
      </c>
      <c r="E26" s="6">
        <v>0.61</v>
      </c>
      <c r="F26" s="7">
        <f>B26*C26*D26*E26</f>
        <v>242149.69919999997</v>
      </c>
      <c r="G26" s="5">
        <f>B26*900</f>
        <v>3360960</v>
      </c>
      <c r="H26" s="3">
        <f t="shared" si="1"/>
        <v>-3118810.3008</v>
      </c>
    </row>
  </sheetData>
  <sheetProtection/>
  <mergeCells count="10">
    <mergeCell ref="F2:F4"/>
    <mergeCell ref="G2:G4"/>
    <mergeCell ref="H2:H4"/>
    <mergeCell ref="A5:H5"/>
    <mergeCell ref="A15:H15"/>
    <mergeCell ref="A2:A4"/>
    <mergeCell ref="B2:B4"/>
    <mergeCell ref="C2:C4"/>
    <mergeCell ref="D2:D4"/>
    <mergeCell ref="E2:E4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68.7109375" style="0" customWidth="1"/>
    <col min="2" max="2" width="16.57421875" style="8" customWidth="1"/>
    <col min="3" max="3" width="15.421875" style="8" customWidth="1"/>
    <col min="4" max="4" width="16.7109375" style="9" customWidth="1"/>
    <col min="5" max="5" width="16.421875" style="8" customWidth="1"/>
    <col min="6" max="6" width="18.421875" style="0" customWidth="1"/>
    <col min="7" max="7" width="17.8515625" style="0" customWidth="1"/>
    <col min="8" max="8" width="15.28125" style="0" customWidth="1"/>
  </cols>
  <sheetData>
    <row r="1" spans="5:6" ht="15">
      <c r="E1" s="23" t="s">
        <v>34</v>
      </c>
      <c r="F1" s="23"/>
    </row>
    <row r="2" spans="1:8" ht="47.25" customHeight="1">
      <c r="A2" s="16" t="s">
        <v>0</v>
      </c>
      <c r="B2" s="24" t="s">
        <v>17</v>
      </c>
      <c r="C2" s="24" t="s">
        <v>22</v>
      </c>
      <c r="D2" s="24" t="s">
        <v>16</v>
      </c>
      <c r="E2" s="24" t="s">
        <v>23</v>
      </c>
      <c r="F2" s="12" t="s">
        <v>35</v>
      </c>
      <c r="G2" s="13" t="s">
        <v>18</v>
      </c>
      <c r="H2" s="16" t="s">
        <v>19</v>
      </c>
    </row>
    <row r="3" spans="1:8" ht="12.75" customHeight="1">
      <c r="A3" s="16"/>
      <c r="B3" s="24"/>
      <c r="C3" s="24"/>
      <c r="D3" s="24"/>
      <c r="E3" s="25"/>
      <c r="F3" s="12"/>
      <c r="G3" s="14"/>
      <c r="H3" s="16"/>
    </row>
    <row r="4" spans="1:8" ht="38.25" customHeight="1">
      <c r="A4" s="16"/>
      <c r="B4" s="24"/>
      <c r="C4" s="24"/>
      <c r="D4" s="24"/>
      <c r="E4" s="25"/>
      <c r="F4" s="12"/>
      <c r="G4" s="15"/>
      <c r="H4" s="16"/>
    </row>
    <row r="5" spans="1:8" ht="30" customHeight="1">
      <c r="A5" s="17" t="s">
        <v>1</v>
      </c>
      <c r="B5" s="18"/>
      <c r="C5" s="18"/>
      <c r="D5" s="18"/>
      <c r="E5" s="18"/>
      <c r="F5" s="18"/>
      <c r="G5" s="18"/>
      <c r="H5" s="19"/>
    </row>
    <row r="6" spans="1:8" ht="30">
      <c r="A6" s="4" t="s">
        <v>2</v>
      </c>
      <c r="B6" s="10">
        <v>3734.4</v>
      </c>
      <c r="C6" s="10">
        <v>1.063</v>
      </c>
      <c r="D6" s="10">
        <v>10</v>
      </c>
      <c r="E6" s="10">
        <v>1.82</v>
      </c>
      <c r="F6" s="7">
        <f>B6*C6*D6*E6</f>
        <v>72247.94304</v>
      </c>
      <c r="G6" s="5">
        <f>B6*75</f>
        <v>280080</v>
      </c>
      <c r="H6" s="3">
        <f>F6-G6</f>
        <v>-207832.05696000002</v>
      </c>
    </row>
    <row r="7" spans="1:8" ht="30">
      <c r="A7" s="4" t="s">
        <v>3</v>
      </c>
      <c r="B7" s="10">
        <v>3734.4</v>
      </c>
      <c r="C7" s="10">
        <v>1.063</v>
      </c>
      <c r="D7" s="10">
        <v>15</v>
      </c>
      <c r="E7" s="10">
        <v>1.82</v>
      </c>
      <c r="F7" s="7">
        <f aca="true" t="shared" si="0" ref="F7:F26">B7*C7*D7*E7</f>
        <v>108371.91456</v>
      </c>
      <c r="G7" s="5">
        <f>B7*100</f>
        <v>373440</v>
      </c>
      <c r="H7" s="3">
        <f aca="true" t="shared" si="1" ref="H7:H26">F7-G7</f>
        <v>-265068.08544</v>
      </c>
    </row>
    <row r="8" spans="1:8" ht="30">
      <c r="A8" s="4" t="s">
        <v>4</v>
      </c>
      <c r="B8" s="10">
        <v>3734.4</v>
      </c>
      <c r="C8" s="10">
        <v>1.063</v>
      </c>
      <c r="D8" s="10">
        <v>20</v>
      </c>
      <c r="E8" s="10">
        <v>1.82</v>
      </c>
      <c r="F8" s="7">
        <f t="shared" si="0"/>
        <v>144495.88608</v>
      </c>
      <c r="G8" s="5">
        <f>B8*150</f>
        <v>560160</v>
      </c>
      <c r="H8" s="3">
        <f t="shared" si="1"/>
        <v>-415664.11392000003</v>
      </c>
    </row>
    <row r="9" spans="1:8" ht="30">
      <c r="A9" s="4" t="s">
        <v>5</v>
      </c>
      <c r="B9" s="10">
        <v>3734.4</v>
      </c>
      <c r="C9" s="10">
        <v>1.063</v>
      </c>
      <c r="D9" s="10">
        <v>25</v>
      </c>
      <c r="E9" s="10">
        <v>1.82</v>
      </c>
      <c r="F9" s="7">
        <f t="shared" si="0"/>
        <v>180619.8576</v>
      </c>
      <c r="G9" s="5">
        <f>B9*200</f>
        <v>746880</v>
      </c>
      <c r="H9" s="3">
        <f t="shared" si="1"/>
        <v>-566260.1424</v>
      </c>
    </row>
    <row r="10" spans="1:8" ht="30">
      <c r="A10" s="4" t="s">
        <v>6</v>
      </c>
      <c r="B10" s="10">
        <v>3734.4</v>
      </c>
      <c r="C10" s="10">
        <v>1.063</v>
      </c>
      <c r="D10" s="10">
        <v>30</v>
      </c>
      <c r="E10" s="10">
        <v>1.82</v>
      </c>
      <c r="F10" s="7">
        <f t="shared" si="0"/>
        <v>216743.82912</v>
      </c>
      <c r="G10" s="5">
        <f>B10*300</f>
        <v>1120320</v>
      </c>
      <c r="H10" s="3">
        <f t="shared" si="1"/>
        <v>-903576.17088</v>
      </c>
    </row>
    <row r="11" spans="1:8" ht="15">
      <c r="A11" s="4" t="s">
        <v>7</v>
      </c>
      <c r="B11" s="10">
        <v>3734.4</v>
      </c>
      <c r="C11" s="10">
        <v>1.063</v>
      </c>
      <c r="D11" s="10">
        <v>35</v>
      </c>
      <c r="E11" s="10">
        <v>1.82</v>
      </c>
      <c r="F11" s="7">
        <f t="shared" si="0"/>
        <v>252867.80063999997</v>
      </c>
      <c r="G11" s="5">
        <f>B11*400</f>
        <v>1493760</v>
      </c>
      <c r="H11" s="3">
        <f t="shared" si="1"/>
        <v>-1240892.19936</v>
      </c>
    </row>
    <row r="12" spans="1:8" ht="30">
      <c r="A12" s="4" t="s">
        <v>8</v>
      </c>
      <c r="B12" s="10">
        <v>3734.4</v>
      </c>
      <c r="C12" s="10">
        <v>1.063</v>
      </c>
      <c r="D12" s="10">
        <v>40</v>
      </c>
      <c r="E12" s="10">
        <v>1.82</v>
      </c>
      <c r="F12" s="7">
        <f t="shared" si="0"/>
        <v>288991.77216</v>
      </c>
      <c r="G12" s="5">
        <f>B12*500</f>
        <v>1867200</v>
      </c>
      <c r="H12" s="3">
        <f t="shared" si="1"/>
        <v>-1578208.22784</v>
      </c>
    </row>
    <row r="13" spans="1:8" ht="30">
      <c r="A13" s="4" t="s">
        <v>9</v>
      </c>
      <c r="B13" s="10">
        <v>3734.4</v>
      </c>
      <c r="C13" s="10">
        <v>1.063</v>
      </c>
      <c r="D13" s="10">
        <v>45</v>
      </c>
      <c r="E13" s="10">
        <v>1.82</v>
      </c>
      <c r="F13" s="7">
        <f t="shared" si="0"/>
        <v>325115.74368</v>
      </c>
      <c r="G13" s="5">
        <f>B13*600</f>
        <v>2240640</v>
      </c>
      <c r="H13" s="3">
        <f t="shared" si="1"/>
        <v>-1915524.25632</v>
      </c>
    </row>
    <row r="14" spans="1:8" ht="15">
      <c r="A14" s="4" t="s">
        <v>10</v>
      </c>
      <c r="B14" s="10">
        <v>3734.4</v>
      </c>
      <c r="C14" s="10">
        <v>1.063</v>
      </c>
      <c r="D14" s="10">
        <v>50</v>
      </c>
      <c r="E14" s="10">
        <v>1.82</v>
      </c>
      <c r="F14" s="7">
        <f t="shared" si="0"/>
        <v>361239.7152</v>
      </c>
      <c r="G14" s="5">
        <f>B14*700</f>
        <v>2614080</v>
      </c>
      <c r="H14" s="3">
        <f t="shared" si="1"/>
        <v>-2252840.2848</v>
      </c>
    </row>
    <row r="15" spans="1:8" ht="25.5" customHeight="1">
      <c r="A15" s="20" t="s">
        <v>11</v>
      </c>
      <c r="B15" s="20"/>
      <c r="C15" s="20"/>
      <c r="D15" s="20"/>
      <c r="E15" s="20"/>
      <c r="F15" s="20"/>
      <c r="G15" s="20"/>
      <c r="H15" s="20"/>
    </row>
    <row r="16" spans="1:8" ht="30">
      <c r="A16" s="4" t="s">
        <v>2</v>
      </c>
      <c r="B16" s="10">
        <v>3734.4</v>
      </c>
      <c r="C16" s="10">
        <v>1.063</v>
      </c>
      <c r="D16" s="10">
        <v>15</v>
      </c>
      <c r="E16" s="10">
        <v>1.82</v>
      </c>
      <c r="F16" s="7">
        <f t="shared" si="0"/>
        <v>108371.91456</v>
      </c>
      <c r="G16" s="5">
        <f>B16*75</f>
        <v>280080</v>
      </c>
      <c r="H16" s="3">
        <f t="shared" si="1"/>
        <v>-171708.08544</v>
      </c>
    </row>
    <row r="17" spans="1:8" ht="30">
      <c r="A17" s="4" t="s">
        <v>3</v>
      </c>
      <c r="B17" s="10">
        <v>3734.4</v>
      </c>
      <c r="C17" s="10">
        <v>1.063</v>
      </c>
      <c r="D17" s="10">
        <v>20</v>
      </c>
      <c r="E17" s="10">
        <v>1.82</v>
      </c>
      <c r="F17" s="7">
        <f t="shared" si="0"/>
        <v>144495.88608</v>
      </c>
      <c r="G17" s="5">
        <f>B17*100</f>
        <v>373440</v>
      </c>
      <c r="H17" s="3">
        <f t="shared" si="1"/>
        <v>-228944.11392</v>
      </c>
    </row>
    <row r="18" spans="1:8" ht="30">
      <c r="A18" s="4" t="s">
        <v>4</v>
      </c>
      <c r="B18" s="10">
        <v>3734.4</v>
      </c>
      <c r="C18" s="10">
        <v>1.063</v>
      </c>
      <c r="D18" s="10">
        <v>25</v>
      </c>
      <c r="E18" s="10">
        <v>1.82</v>
      </c>
      <c r="F18" s="7">
        <f t="shared" si="0"/>
        <v>180619.8576</v>
      </c>
      <c r="G18" s="5">
        <f>B18*150</f>
        <v>560160</v>
      </c>
      <c r="H18" s="3">
        <f t="shared" si="1"/>
        <v>-379540.1424</v>
      </c>
    </row>
    <row r="19" spans="1:8" ht="30">
      <c r="A19" s="4" t="s">
        <v>5</v>
      </c>
      <c r="B19" s="10">
        <v>3734.4</v>
      </c>
      <c r="C19" s="10">
        <v>1.063</v>
      </c>
      <c r="D19" s="10">
        <v>30</v>
      </c>
      <c r="E19" s="10">
        <v>1.82</v>
      </c>
      <c r="F19" s="7">
        <f t="shared" si="0"/>
        <v>216743.82912</v>
      </c>
      <c r="G19" s="5">
        <f>B19*200</f>
        <v>746880</v>
      </c>
      <c r="H19" s="3">
        <f t="shared" si="1"/>
        <v>-530136.17088</v>
      </c>
    </row>
    <row r="20" spans="1:8" ht="30">
      <c r="A20" s="4" t="s">
        <v>6</v>
      </c>
      <c r="B20" s="10">
        <v>3734.4</v>
      </c>
      <c r="C20" s="10">
        <v>1.063</v>
      </c>
      <c r="D20" s="10">
        <v>35</v>
      </c>
      <c r="E20" s="10">
        <v>1.82</v>
      </c>
      <c r="F20" s="7">
        <f t="shared" si="0"/>
        <v>252867.80063999997</v>
      </c>
      <c r="G20" s="5">
        <f>B20*300</f>
        <v>1120320</v>
      </c>
      <c r="H20" s="3">
        <f t="shared" si="1"/>
        <v>-867452.19936</v>
      </c>
    </row>
    <row r="21" spans="1:8" ht="30">
      <c r="A21" s="4" t="s">
        <v>12</v>
      </c>
      <c r="B21" s="10">
        <v>3734.4</v>
      </c>
      <c r="C21" s="10">
        <v>1.063</v>
      </c>
      <c r="D21" s="10">
        <v>40</v>
      </c>
      <c r="E21" s="10">
        <v>1.82</v>
      </c>
      <c r="F21" s="7">
        <f t="shared" si="0"/>
        <v>288991.77216</v>
      </c>
      <c r="G21" s="5">
        <f>B21*400</f>
        <v>1493760</v>
      </c>
      <c r="H21" s="3">
        <f t="shared" si="1"/>
        <v>-1204768.22784</v>
      </c>
    </row>
    <row r="22" spans="1:8" ht="30">
      <c r="A22" s="4" t="s">
        <v>8</v>
      </c>
      <c r="B22" s="10">
        <v>3734.4</v>
      </c>
      <c r="C22" s="10">
        <v>1.063</v>
      </c>
      <c r="D22" s="10">
        <v>45</v>
      </c>
      <c r="E22" s="10">
        <v>1.82</v>
      </c>
      <c r="F22" s="7">
        <f t="shared" si="0"/>
        <v>325115.74368</v>
      </c>
      <c r="G22" s="5">
        <f>B22*500</f>
        <v>1867200</v>
      </c>
      <c r="H22" s="3">
        <f t="shared" si="1"/>
        <v>-1542084.25632</v>
      </c>
    </row>
    <row r="23" spans="1:8" ht="30">
      <c r="A23" s="4" t="s">
        <v>9</v>
      </c>
      <c r="B23" s="10">
        <v>3734.4</v>
      </c>
      <c r="C23" s="10">
        <v>1.063</v>
      </c>
      <c r="D23" s="10">
        <v>50</v>
      </c>
      <c r="E23" s="10">
        <v>1.82</v>
      </c>
      <c r="F23" s="7">
        <f t="shared" si="0"/>
        <v>361239.7152</v>
      </c>
      <c r="G23" s="5">
        <f>B23*600</f>
        <v>2240640</v>
      </c>
      <c r="H23" s="3">
        <f t="shared" si="1"/>
        <v>-1879400.2848</v>
      </c>
    </row>
    <row r="24" spans="1:8" ht="30">
      <c r="A24" s="4" t="s">
        <v>13</v>
      </c>
      <c r="B24" s="10">
        <v>3734.4</v>
      </c>
      <c r="C24" s="10">
        <v>1.063</v>
      </c>
      <c r="D24" s="10">
        <v>60</v>
      </c>
      <c r="E24" s="10">
        <v>1.82</v>
      </c>
      <c r="F24" s="7">
        <f t="shared" si="0"/>
        <v>433487.65824</v>
      </c>
      <c r="G24" s="5">
        <f>B24*700</f>
        <v>2614080</v>
      </c>
      <c r="H24" s="3">
        <f t="shared" si="1"/>
        <v>-2180592.34176</v>
      </c>
    </row>
    <row r="25" spans="1:8" ht="30">
      <c r="A25" s="4" t="s">
        <v>14</v>
      </c>
      <c r="B25" s="10">
        <v>3734.4</v>
      </c>
      <c r="C25" s="10">
        <v>1.063</v>
      </c>
      <c r="D25" s="10">
        <v>80</v>
      </c>
      <c r="E25" s="10">
        <v>1.82</v>
      </c>
      <c r="F25" s="7">
        <f t="shared" si="0"/>
        <v>577983.54432</v>
      </c>
      <c r="G25" s="5">
        <f>B25*800</f>
        <v>2987520</v>
      </c>
      <c r="H25" s="3">
        <f t="shared" si="1"/>
        <v>-2409536.45568</v>
      </c>
    </row>
    <row r="26" spans="1:8" ht="15">
      <c r="A26" s="4" t="s">
        <v>15</v>
      </c>
      <c r="B26" s="10">
        <v>3734.4</v>
      </c>
      <c r="C26" s="10">
        <v>1.063</v>
      </c>
      <c r="D26" s="10">
        <v>100</v>
      </c>
      <c r="E26" s="10">
        <v>1.82</v>
      </c>
      <c r="F26" s="7">
        <f t="shared" si="0"/>
        <v>722479.4304</v>
      </c>
      <c r="G26" s="5">
        <f>B26*900</f>
        <v>3360960</v>
      </c>
      <c r="H26" s="3">
        <f t="shared" si="1"/>
        <v>-2638480.5696</v>
      </c>
    </row>
  </sheetData>
  <sheetProtection/>
  <mergeCells count="11">
    <mergeCell ref="G2:G4"/>
    <mergeCell ref="H2:H4"/>
    <mergeCell ref="A15:H15"/>
    <mergeCell ref="A5:H5"/>
    <mergeCell ref="E1:F1"/>
    <mergeCell ref="A2:A4"/>
    <mergeCell ref="B2:B4"/>
    <mergeCell ref="C2:C4"/>
    <mergeCell ref="D2:D4"/>
    <mergeCell ref="E2:E4"/>
    <mergeCell ref="F2:F4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Панасенко Марина Михайловна</dc:creator>
  <cp:keywords/>
  <dc:description/>
  <cp:lastModifiedBy>Иван Павлюк</cp:lastModifiedBy>
  <cp:lastPrinted>2016-09-06T11:17:18Z</cp:lastPrinted>
  <dcterms:created xsi:type="dcterms:W3CDTF">2016-07-21T10:41:39Z</dcterms:created>
  <dcterms:modified xsi:type="dcterms:W3CDTF">2016-09-22T05:47:03Z</dcterms:modified>
  <cp:category/>
  <cp:version/>
  <cp:contentType/>
  <cp:contentStatus/>
</cp:coreProperties>
</file>